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0" yWindow="1740" windowWidth="13560" windowHeight="11235"/>
  </bookViews>
  <sheets>
    <sheet name="УП " sheetId="3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2" i="3"/>
  <c r="P62"/>
  <c r="O62"/>
  <c r="N62"/>
  <c r="G59" l="1"/>
  <c r="H58"/>
  <c r="G58"/>
  <c r="H57"/>
  <c r="G57"/>
  <c r="H56"/>
  <c r="G56"/>
  <c r="M55"/>
  <c r="L55"/>
  <c r="K55"/>
  <c r="J55"/>
  <c r="I55"/>
  <c r="G54"/>
  <c r="H53"/>
  <c r="G53"/>
  <c r="H52"/>
  <c r="G52"/>
  <c r="H51"/>
  <c r="G51"/>
  <c r="M50"/>
  <c r="L50"/>
  <c r="K50"/>
  <c r="J50"/>
  <c r="J48" s="1"/>
  <c r="I50"/>
  <c r="I48" s="1"/>
  <c r="G46"/>
  <c r="H45"/>
  <c r="G45"/>
  <c r="H44"/>
  <c r="G44"/>
  <c r="H43"/>
  <c r="G43"/>
  <c r="M42"/>
  <c r="L42"/>
  <c r="K42"/>
  <c r="J42"/>
  <c r="I42"/>
  <c r="G41"/>
  <c r="H40"/>
  <c r="G40"/>
  <c r="H39"/>
  <c r="G39"/>
  <c r="H38"/>
  <c r="G38"/>
  <c r="H37"/>
  <c r="G37"/>
  <c r="H36"/>
  <c r="G36"/>
  <c r="H35"/>
  <c r="G35"/>
  <c r="M34"/>
  <c r="L34"/>
  <c r="K34"/>
  <c r="J34"/>
  <c r="I34"/>
  <c r="G32"/>
  <c r="H31"/>
  <c r="G31"/>
  <c r="H30"/>
  <c r="G30"/>
  <c r="H29"/>
  <c r="G29"/>
  <c r="H28"/>
  <c r="G28"/>
  <c r="H27"/>
  <c r="G27"/>
  <c r="H26"/>
  <c r="G26"/>
  <c r="M25"/>
  <c r="L25"/>
  <c r="J25"/>
  <c r="I25"/>
  <c r="H23"/>
  <c r="G23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M7"/>
  <c r="L7"/>
  <c r="K7"/>
  <c r="J7"/>
  <c r="I7"/>
  <c r="AF6"/>
  <c r="J33" l="1"/>
  <c r="J24" s="1"/>
  <c r="J6" s="1"/>
  <c r="J62" s="1"/>
  <c r="I33"/>
  <c r="I24" s="1"/>
  <c r="I6" s="1"/>
  <c r="I62" s="1"/>
  <c r="M33"/>
  <c r="M24" s="1"/>
  <c r="M6" s="1"/>
  <c r="H42"/>
  <c r="L33"/>
  <c r="L24" s="1"/>
  <c r="L6" s="1"/>
  <c r="G42"/>
  <c r="G50"/>
  <c r="M48"/>
  <c r="H25"/>
  <c r="K33"/>
  <c r="K24" s="1"/>
  <c r="K6" s="1"/>
  <c r="H34"/>
  <c r="H33" s="1"/>
  <c r="H50"/>
  <c r="H55"/>
  <c r="G34"/>
  <c r="L48"/>
  <c r="G55"/>
  <c r="G7"/>
  <c r="G25"/>
  <c r="H7"/>
  <c r="K48"/>
  <c r="M62" l="1"/>
  <c r="G24"/>
  <c r="G6" s="1"/>
  <c r="G33"/>
  <c r="H48"/>
  <c r="G48"/>
  <c r="L62"/>
  <c r="H24"/>
  <c r="H6" s="1"/>
  <c r="K62"/>
  <c r="G62" l="1"/>
  <c r="H62"/>
</calcChain>
</file>

<file path=xl/sharedStrings.xml><?xml version="1.0" encoding="utf-8"?>
<sst xmlns="http://schemas.openxmlformats.org/spreadsheetml/2006/main" count="129" uniqueCount="109">
  <si>
    <t>Индекс</t>
  </si>
  <si>
    <t>Наименование</t>
  </si>
  <si>
    <t>Всего</t>
  </si>
  <si>
    <t>Объем образовательной программы в академических часах</t>
  </si>
  <si>
    <t>Теоретические занятия</t>
  </si>
  <si>
    <t>Лабораторные и практические занятия</t>
  </si>
  <si>
    <t>Практика</t>
  </si>
  <si>
    <t>Самостоятельная работа</t>
  </si>
  <si>
    <t>Промежуточная аттестация</t>
  </si>
  <si>
    <t>Обязательная часть образовательной программы</t>
  </si>
  <si>
    <t>Физическая культура</t>
  </si>
  <si>
    <t>ПА</t>
  </si>
  <si>
    <t>ОПБ</t>
  </si>
  <si>
    <t>Обязательный профессиональный блок</t>
  </si>
  <si>
    <t>Общепрофессиональный цикл</t>
  </si>
  <si>
    <t>ОП.01</t>
  </si>
  <si>
    <t>ОП.02</t>
  </si>
  <si>
    <t>ОП.03</t>
  </si>
  <si>
    <t>ОП.04</t>
  </si>
  <si>
    <t>Профессиональный цикл</t>
  </si>
  <si>
    <t>ПМ.01</t>
  </si>
  <si>
    <t>МДК.01.01</t>
  </si>
  <si>
    <t>МДК.01.02</t>
  </si>
  <si>
    <t>МДК.01.03</t>
  </si>
  <si>
    <t>УП.01</t>
  </si>
  <si>
    <t>ПП.01</t>
  </si>
  <si>
    <t>ГИА.00</t>
  </si>
  <si>
    <t>Государственная итоговая аттестация</t>
  </si>
  <si>
    <t>Итого:</t>
  </si>
  <si>
    <t>В т.ч. в форме практической подготовки</t>
  </si>
  <si>
    <t>Блок ООД</t>
  </si>
  <si>
    <t>ООД.01</t>
  </si>
  <si>
    <t>Русский язык</t>
  </si>
  <si>
    <t>Литература</t>
  </si>
  <si>
    <t>ООД.02</t>
  </si>
  <si>
    <t>ООД.03</t>
  </si>
  <si>
    <t xml:space="preserve">Иностранный язык </t>
  </si>
  <si>
    <t>ООД.04</t>
  </si>
  <si>
    <t>ООД.05</t>
  </si>
  <si>
    <t>ООД.06</t>
  </si>
  <si>
    <t>ООД.07</t>
  </si>
  <si>
    <t>Основы безопасности жизнедеятельности</t>
  </si>
  <si>
    <t>ООД.08</t>
  </si>
  <si>
    <t>ООД.09</t>
  </si>
  <si>
    <t>ООД.10</t>
  </si>
  <si>
    <t>ООД.11</t>
  </si>
  <si>
    <t>ООД.12</t>
  </si>
  <si>
    <t>ФК</t>
  </si>
  <si>
    <t xml:space="preserve">Математика  </t>
  </si>
  <si>
    <t xml:space="preserve">Информатика </t>
  </si>
  <si>
    <t xml:space="preserve">Физика </t>
  </si>
  <si>
    <t>Химия</t>
  </si>
  <si>
    <t>Биология</t>
  </si>
  <si>
    <t xml:space="preserve">История  </t>
  </si>
  <si>
    <t xml:space="preserve">Обществознание </t>
  </si>
  <si>
    <t>География</t>
  </si>
  <si>
    <t xml:space="preserve">ООД.13 </t>
  </si>
  <si>
    <t>Безопасность жизнедеятельность</t>
  </si>
  <si>
    <t>ОП.05</t>
  </si>
  <si>
    <t>ОП.06</t>
  </si>
  <si>
    <t>Учебная практика</t>
  </si>
  <si>
    <t>Производственная практика</t>
  </si>
  <si>
    <t>ПМ.02</t>
  </si>
  <si>
    <t>МДК.02.01</t>
  </si>
  <si>
    <t>УП.02</t>
  </si>
  <si>
    <t>ПП.02</t>
  </si>
  <si>
    <t>УП.03</t>
  </si>
  <si>
    <t>ПП.03</t>
  </si>
  <si>
    <t>ПМ.04</t>
  </si>
  <si>
    <t>МДК.04.01</t>
  </si>
  <si>
    <t>Основы инженерной графики</t>
  </si>
  <si>
    <t>Основы электротехники</t>
  </si>
  <si>
    <t>Основы материаловедения</t>
  </si>
  <si>
    <t>Допуски и технические измерения</t>
  </si>
  <si>
    <t>Основы экономики</t>
  </si>
  <si>
    <t>Подготовительно-сварочные работы и контроль качества сварочных швов после сварки</t>
  </si>
  <si>
    <t>Основы технологи сварки и сварочное оборудование</t>
  </si>
  <si>
    <t>Технология производства сварочных конструкций</t>
  </si>
  <si>
    <t>Подготовительные и сборочные операции перед сваркой</t>
  </si>
  <si>
    <t>МДК.01.04</t>
  </si>
  <si>
    <t>Контроль качества сварных соединений</t>
  </si>
  <si>
    <t>Техника и технология ручной дуговой сварки (наплавки, резки) покрытыми электродами</t>
  </si>
  <si>
    <t>Частично механизированная сварка (наплавка) плавлением</t>
  </si>
  <si>
    <t>Техника и технология частично механизированной сварки (наплавки) плавлением в защитном газе</t>
  </si>
  <si>
    <t>ООД.14</t>
  </si>
  <si>
    <t>Индивидуальный проект</t>
  </si>
  <si>
    <t>МДК.08.01</t>
  </si>
  <si>
    <t>УП.04</t>
  </si>
  <si>
    <t>ПП.04</t>
  </si>
  <si>
    <t>ПМ.08</t>
  </si>
  <si>
    <t>ДПБ.01</t>
  </si>
  <si>
    <r>
      <t>Дополнительный профессиональный блок</t>
    </r>
    <r>
      <rPr>
        <b/>
        <u/>
        <sz val="12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- АО «Архангельский целлюлозно-бумажный комбинат», ООО «Новодвинская ремонтно-строительная компания»</t>
    </r>
  </si>
  <si>
    <t>Цифровые сварочные технологии</t>
  </si>
  <si>
    <t>Основы компьютерного моделирования сварочных процессов</t>
  </si>
  <si>
    <t>Ручная дуговая сварка (наплавка, резка) плавящимся покрытым электродом</t>
  </si>
  <si>
    <t>Распределение обязательных учебных занятий по курсам и семестрам</t>
  </si>
  <si>
    <t xml:space="preserve">       1 курс</t>
  </si>
  <si>
    <t>2 курс</t>
  </si>
  <si>
    <t>17 нед.</t>
  </si>
  <si>
    <t>23 нед. + 1н.</t>
  </si>
  <si>
    <t>16 нед. + 1н.</t>
  </si>
  <si>
    <t>Форма промежуточной аттестации по семестрам</t>
  </si>
  <si>
    <t>1 сем</t>
  </si>
  <si>
    <t>2 сем</t>
  </si>
  <si>
    <t>3 сем</t>
  </si>
  <si>
    <t>4 сем</t>
  </si>
  <si>
    <t xml:space="preserve"> </t>
  </si>
  <si>
    <t>21 нед. +3н.</t>
  </si>
  <si>
    <t xml:space="preserve">                                                       15.01.05. Сварщик (ручной и частично механизированной сварки (наплавки)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</si>
</sst>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YS Text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YS Tex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0" fontId="11" fillId="0" borderId="0" applyNumberFormat="0" applyFill="0" applyBorder="0" applyAlignment="0" applyProtection="0"/>
  </cellStyleXfs>
  <cellXfs count="124">
    <xf numFmtId="0" fontId="0" fillId="0" borderId="0" xfId="0"/>
    <xf numFmtId="0" fontId="0" fillId="0" borderId="0" xfId="0" applyProtection="1">
      <protection locked="0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16" fillId="2" borderId="18" xfId="1" applyFont="1" applyFill="1" applyBorder="1" applyAlignment="1">
      <alignment horizontal="center" vertical="center" wrapText="1"/>
    </xf>
    <xf numFmtId="0" fontId="16" fillId="2" borderId="15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7" xfId="1" applyFont="1" applyFill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19" fillId="0" borderId="0" xfId="0" applyFont="1" applyProtection="1">
      <protection locked="0"/>
    </xf>
    <xf numFmtId="14" fontId="19" fillId="0" borderId="0" xfId="0" applyNumberFormat="1" applyFont="1" applyProtection="1">
      <protection locked="0"/>
    </xf>
    <xf numFmtId="0" fontId="15" fillId="2" borderId="0" xfId="0" applyFont="1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17" fillId="2" borderId="0" xfId="0" applyFont="1" applyFill="1" applyAlignment="1" applyProtection="1">
      <alignment horizontal="right"/>
      <protection locked="0"/>
    </xf>
    <xf numFmtId="0" fontId="18" fillId="2" borderId="0" xfId="0" applyFont="1" applyFill="1" applyAlignment="1" applyProtection="1">
      <alignment horizontal="right"/>
      <protection locked="0"/>
    </xf>
    <xf numFmtId="0" fontId="18" fillId="2" borderId="0" xfId="0" applyFont="1" applyFill="1" applyProtection="1">
      <protection locked="0"/>
    </xf>
    <xf numFmtId="0" fontId="17" fillId="2" borderId="0" xfId="0" applyFont="1" applyFill="1" applyProtection="1">
      <protection locked="0"/>
    </xf>
    <xf numFmtId="0" fontId="4" fillId="2" borderId="7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16" fillId="2" borderId="15" xfId="0" applyFont="1" applyFill="1" applyBorder="1" applyAlignment="1">
      <alignment horizontal="center" vertical="center"/>
    </xf>
    <xf numFmtId="0" fontId="0" fillId="2" borderId="19" xfId="0" applyFill="1" applyBorder="1" applyAlignment="1" applyProtection="1">
      <alignment horizontal="center"/>
      <protection locked="0"/>
    </xf>
    <xf numFmtId="0" fontId="16" fillId="2" borderId="17" xfId="0" applyFont="1" applyFill="1" applyBorder="1" applyAlignment="1">
      <alignment horizontal="center" vertical="center"/>
    </xf>
    <xf numFmtId="0" fontId="0" fillId="2" borderId="20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8" xfId="0" applyFont="1" applyFill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vertical="center" wrapText="1"/>
      <protection locked="0"/>
    </xf>
    <xf numFmtId="0" fontId="5" fillId="2" borderId="9" xfId="0" applyFont="1" applyFill="1" applyBorder="1" applyAlignment="1" applyProtection="1">
      <alignment vertical="center" wrapText="1"/>
      <protection locked="0"/>
    </xf>
    <xf numFmtId="0" fontId="0" fillId="2" borderId="21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13" fillId="2" borderId="7" xfId="0" applyFont="1" applyFill="1" applyBorder="1" applyAlignment="1" applyProtection="1">
      <alignment horizontal="center" vertical="center" wrapText="1"/>
      <protection locked="0"/>
    </xf>
    <xf numFmtId="0" fontId="18" fillId="2" borderId="16" xfId="0" applyFont="1" applyFill="1" applyBorder="1" applyAlignment="1" applyProtection="1">
      <alignment horizontal="center" vertical="center"/>
      <protection locked="0"/>
    </xf>
    <xf numFmtId="0" fontId="18" fillId="2" borderId="17" xfId="0" applyFont="1" applyFill="1" applyBorder="1" applyAlignment="1" applyProtection="1">
      <alignment horizontal="center" vertical="center"/>
      <protection locked="0"/>
    </xf>
    <xf numFmtId="0" fontId="18" fillId="2" borderId="20" xfId="0" applyFont="1" applyFill="1" applyBorder="1" applyAlignment="1" applyProtection="1">
      <alignment horizontal="center" vertical="center"/>
      <protection locked="0"/>
    </xf>
    <xf numFmtId="0" fontId="20" fillId="2" borderId="1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textRotation="90" wrapText="1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0" fontId="1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 applyProtection="1">
      <alignment horizontal="center" vertical="center" textRotation="90"/>
    </xf>
    <xf numFmtId="0" fontId="0" fillId="0" borderId="6" xfId="0" applyBorder="1" applyAlignment="1">
      <alignment horizontal="center" vertical="center"/>
    </xf>
  </cellXfs>
  <cellStyles count="4">
    <cellStyle name="Гиперссылка 2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76"/>
  <sheetViews>
    <sheetView tabSelected="1" zoomScale="92" zoomScaleNormal="92" workbookViewId="0">
      <selection activeCell="W8" sqref="W8"/>
    </sheetView>
  </sheetViews>
  <sheetFormatPr defaultColWidth="8.85546875" defaultRowHeight="15"/>
  <cols>
    <col min="1" max="1" width="9.7109375" style="1" customWidth="1"/>
    <col min="2" max="2" width="26.28515625" style="1" customWidth="1"/>
    <col min="3" max="6" width="3.7109375" style="1" customWidth="1"/>
    <col min="7" max="8" width="7.7109375" style="1" customWidth="1"/>
    <col min="9" max="17" width="6.7109375" style="1" customWidth="1"/>
    <col min="18" max="31" width="8.85546875" style="1"/>
    <col min="32" max="32" width="24.28515625" style="1" customWidth="1"/>
    <col min="33" max="16384" width="8.85546875" style="1"/>
  </cols>
  <sheetData>
    <row r="1" spans="1:32" ht="15.75" thickBot="1">
      <c r="B1" s="22" t="s">
        <v>108</v>
      </c>
      <c r="O1" s="21"/>
      <c r="P1" s="22"/>
    </row>
    <row r="2" spans="1:32" ht="39.950000000000003" customHeight="1" thickBot="1">
      <c r="A2" s="105" t="s">
        <v>0</v>
      </c>
      <c r="B2" s="105" t="s">
        <v>1</v>
      </c>
      <c r="C2" s="116" t="s">
        <v>101</v>
      </c>
      <c r="D2" s="117"/>
      <c r="E2" s="117"/>
      <c r="F2" s="118"/>
      <c r="G2" s="93" t="s">
        <v>2</v>
      </c>
      <c r="H2" s="93" t="s">
        <v>29</v>
      </c>
      <c r="I2" s="110" t="s">
        <v>3</v>
      </c>
      <c r="J2" s="111"/>
      <c r="K2" s="111"/>
      <c r="L2" s="111"/>
      <c r="M2" s="112"/>
      <c r="N2" s="113" t="s">
        <v>95</v>
      </c>
      <c r="O2" s="114"/>
      <c r="P2" s="114"/>
      <c r="Q2" s="115"/>
    </row>
    <row r="3" spans="1:32" ht="15.75" customHeight="1" thickBot="1">
      <c r="A3" s="106"/>
      <c r="B3" s="106"/>
      <c r="C3" s="119"/>
      <c r="D3" s="120"/>
      <c r="E3" s="120"/>
      <c r="F3" s="121"/>
      <c r="G3" s="108"/>
      <c r="H3" s="108"/>
      <c r="I3" s="93" t="s">
        <v>4</v>
      </c>
      <c r="J3" s="95" t="s">
        <v>5</v>
      </c>
      <c r="K3" s="122" t="s">
        <v>6</v>
      </c>
      <c r="L3" s="93" t="s">
        <v>7</v>
      </c>
      <c r="M3" s="95" t="s">
        <v>8</v>
      </c>
      <c r="N3" s="100" t="s">
        <v>96</v>
      </c>
      <c r="O3" s="101"/>
      <c r="P3" s="100" t="s">
        <v>97</v>
      </c>
      <c r="Q3" s="101"/>
    </row>
    <row r="4" spans="1:32" ht="75" customHeight="1" thickBot="1">
      <c r="A4" s="107"/>
      <c r="B4" s="107"/>
      <c r="C4" s="13" t="s">
        <v>102</v>
      </c>
      <c r="D4" s="14" t="s">
        <v>103</v>
      </c>
      <c r="E4" s="13" t="s">
        <v>104</v>
      </c>
      <c r="F4" s="14" t="s">
        <v>105</v>
      </c>
      <c r="G4" s="109"/>
      <c r="H4" s="109"/>
      <c r="I4" s="94"/>
      <c r="J4" s="94"/>
      <c r="K4" s="123"/>
      <c r="L4" s="94"/>
      <c r="M4" s="94"/>
      <c r="N4" s="16" t="s">
        <v>98</v>
      </c>
      <c r="O4" s="17" t="s">
        <v>99</v>
      </c>
      <c r="P4" s="18" t="s">
        <v>100</v>
      </c>
      <c r="Q4" s="19" t="s">
        <v>107</v>
      </c>
    </row>
    <row r="5" spans="1:32" ht="15.75" thickBot="1">
      <c r="A5" s="2">
        <v>1</v>
      </c>
      <c r="B5" s="3">
        <v>2</v>
      </c>
      <c r="C5" s="102">
        <v>3</v>
      </c>
      <c r="D5" s="103"/>
      <c r="E5" s="103"/>
      <c r="F5" s="104"/>
      <c r="G5" s="5">
        <v>4</v>
      </c>
      <c r="H5" s="3">
        <v>5</v>
      </c>
      <c r="I5" s="3">
        <v>6</v>
      </c>
      <c r="J5" s="3">
        <v>7</v>
      </c>
      <c r="K5" s="4">
        <v>8</v>
      </c>
      <c r="L5" s="3">
        <v>9</v>
      </c>
      <c r="M5" s="15">
        <v>10</v>
      </c>
      <c r="N5" s="6">
        <v>11</v>
      </c>
      <c r="O5" s="7">
        <v>12</v>
      </c>
      <c r="P5" s="6">
        <v>13</v>
      </c>
      <c r="Q5" s="6">
        <v>14</v>
      </c>
    </row>
    <row r="6" spans="1:32" ht="45" customHeight="1" thickBot="1">
      <c r="A6" s="96" t="s">
        <v>9</v>
      </c>
      <c r="B6" s="97"/>
      <c r="C6" s="29"/>
      <c r="D6" s="29"/>
      <c r="E6" s="29"/>
      <c r="F6" s="29"/>
      <c r="G6" s="30">
        <f t="shared" ref="G6:M6" si="0">SUM(G7,G23,G24)</f>
        <v>2844</v>
      </c>
      <c r="H6" s="30">
        <f t="shared" si="0"/>
        <v>1660</v>
      </c>
      <c r="I6" s="30">
        <f t="shared" si="0"/>
        <v>860</v>
      </c>
      <c r="J6" s="30">
        <f t="shared" si="0"/>
        <v>1012</v>
      </c>
      <c r="K6" s="30">
        <f t="shared" si="0"/>
        <v>648</v>
      </c>
      <c r="L6" s="30">
        <f t="shared" si="0"/>
        <v>234</v>
      </c>
      <c r="M6" s="30">
        <f t="shared" si="0"/>
        <v>90</v>
      </c>
      <c r="N6" s="31"/>
      <c r="O6" s="32"/>
      <c r="P6" s="33"/>
      <c r="Q6" s="34"/>
      <c r="AF6" s="1" t="e">
        <f ca="1">IF(AND(CELL("содержимое",#REF!) &lt;&gt;"",CELL("содержимое",#REF!)&lt;&gt;"",CELL("содержимое",#REF!)&lt;&gt;"",CELL("содержимое",#REF!)&lt;&gt;"",CELL("содержимое",#REF!)&lt;&gt;""),SUM(#REF!))</f>
        <v>#REF!</v>
      </c>
    </row>
    <row r="7" spans="1:32" ht="16.5" thickBot="1">
      <c r="A7" s="35"/>
      <c r="B7" s="29" t="s">
        <v>30</v>
      </c>
      <c r="C7" s="29"/>
      <c r="D7" s="29"/>
      <c r="E7" s="29"/>
      <c r="F7" s="29"/>
      <c r="G7" s="30">
        <f t="shared" ref="G7:M7" si="1">SUM(G8:G21)</f>
        <v>1476</v>
      </c>
      <c r="H7" s="30">
        <f t="shared" si="1"/>
        <v>794</v>
      </c>
      <c r="I7" s="30">
        <f t="shared" si="1"/>
        <v>610</v>
      </c>
      <c r="J7" s="30">
        <f t="shared" si="1"/>
        <v>794</v>
      </c>
      <c r="K7" s="30">
        <f t="shared" si="1"/>
        <v>0</v>
      </c>
      <c r="L7" s="30">
        <f t="shared" si="1"/>
        <v>0</v>
      </c>
      <c r="M7" s="30">
        <f t="shared" si="1"/>
        <v>72</v>
      </c>
      <c r="N7" s="36"/>
      <c r="O7" s="37"/>
      <c r="P7" s="36"/>
      <c r="Q7" s="36"/>
      <c r="S7" s="20"/>
      <c r="T7" s="20"/>
      <c r="U7" s="20"/>
      <c r="V7" s="20"/>
      <c r="W7" s="20"/>
    </row>
    <row r="8" spans="1:32" ht="16.5" thickBot="1">
      <c r="A8" s="38" t="s">
        <v>31</v>
      </c>
      <c r="B8" s="39" t="s">
        <v>32</v>
      </c>
      <c r="C8" s="39"/>
      <c r="D8" s="39"/>
      <c r="E8" s="39"/>
      <c r="F8" s="39"/>
      <c r="G8" s="40">
        <f>SUM(I8:M8)</f>
        <v>148</v>
      </c>
      <c r="H8" s="41">
        <f>J8</f>
        <v>90</v>
      </c>
      <c r="I8" s="41">
        <v>46</v>
      </c>
      <c r="J8" s="41">
        <v>90</v>
      </c>
      <c r="K8" s="41"/>
      <c r="L8" s="41"/>
      <c r="M8" s="41">
        <v>12</v>
      </c>
      <c r="N8" s="8">
        <v>34</v>
      </c>
      <c r="O8" s="9">
        <v>44</v>
      </c>
      <c r="P8" s="42">
        <v>58</v>
      </c>
      <c r="Q8" s="43"/>
      <c r="S8" s="20"/>
      <c r="T8" s="20"/>
      <c r="U8" s="20"/>
      <c r="V8" s="20"/>
      <c r="W8" s="20"/>
    </row>
    <row r="9" spans="1:32" ht="16.5" thickBot="1">
      <c r="A9" s="38" t="s">
        <v>34</v>
      </c>
      <c r="B9" s="39" t="s">
        <v>33</v>
      </c>
      <c r="C9" s="39"/>
      <c r="D9" s="39"/>
      <c r="E9" s="39"/>
      <c r="F9" s="39"/>
      <c r="G9" s="40">
        <f t="shared" ref="G9:G23" si="2">SUM(I9:M9)</f>
        <v>184</v>
      </c>
      <c r="H9" s="41">
        <f t="shared" ref="H9:H21" si="3">J9</f>
        <v>104</v>
      </c>
      <c r="I9" s="41">
        <v>68</v>
      </c>
      <c r="J9" s="41">
        <v>104</v>
      </c>
      <c r="K9" s="41"/>
      <c r="L9" s="41"/>
      <c r="M9" s="41">
        <v>12</v>
      </c>
      <c r="N9" s="10">
        <v>34</v>
      </c>
      <c r="O9" s="11">
        <v>98</v>
      </c>
      <c r="P9" s="44">
        <v>40</v>
      </c>
      <c r="Q9" s="45"/>
      <c r="S9" s="20"/>
      <c r="T9" s="20"/>
      <c r="U9" s="20"/>
      <c r="V9" s="20"/>
      <c r="W9" s="20"/>
    </row>
    <row r="10" spans="1:32" ht="16.5" thickBot="1">
      <c r="A10" s="38" t="s">
        <v>35</v>
      </c>
      <c r="B10" s="39" t="s">
        <v>48</v>
      </c>
      <c r="C10" s="39"/>
      <c r="D10" s="39"/>
      <c r="E10" s="39"/>
      <c r="F10" s="39"/>
      <c r="G10" s="40">
        <f t="shared" si="2"/>
        <v>228</v>
      </c>
      <c r="H10" s="41">
        <f t="shared" si="3"/>
        <v>150</v>
      </c>
      <c r="I10" s="41">
        <v>66</v>
      </c>
      <c r="J10" s="41">
        <v>150</v>
      </c>
      <c r="K10" s="41"/>
      <c r="L10" s="41"/>
      <c r="M10" s="41">
        <v>12</v>
      </c>
      <c r="N10" s="10">
        <v>70</v>
      </c>
      <c r="O10" s="11">
        <v>80</v>
      </c>
      <c r="P10" s="44">
        <v>66</v>
      </c>
      <c r="Q10" s="45"/>
      <c r="S10" s="20"/>
      <c r="T10" s="20"/>
      <c r="U10" s="20"/>
      <c r="V10" s="20"/>
      <c r="W10" s="20"/>
    </row>
    <row r="11" spans="1:32" ht="16.5" thickBot="1">
      <c r="A11" s="38" t="s">
        <v>37</v>
      </c>
      <c r="B11" s="39" t="s">
        <v>36</v>
      </c>
      <c r="C11" s="39"/>
      <c r="D11" s="39"/>
      <c r="E11" s="39"/>
      <c r="F11" s="39"/>
      <c r="G11" s="40">
        <f t="shared" si="2"/>
        <v>64</v>
      </c>
      <c r="H11" s="41">
        <f t="shared" si="3"/>
        <v>48</v>
      </c>
      <c r="I11" s="41">
        <v>16</v>
      </c>
      <c r="J11" s="41">
        <v>48</v>
      </c>
      <c r="K11" s="41"/>
      <c r="L11" s="41"/>
      <c r="M11" s="41"/>
      <c r="N11" s="10">
        <v>34</v>
      </c>
      <c r="O11" s="11">
        <v>30</v>
      </c>
      <c r="P11" s="44"/>
      <c r="Q11" s="45"/>
      <c r="S11" s="20"/>
      <c r="T11" s="20"/>
      <c r="U11" s="20"/>
      <c r="V11" s="20"/>
      <c r="W11" s="20"/>
    </row>
    <row r="12" spans="1:32" ht="16.5" thickBot="1">
      <c r="A12" s="38" t="s">
        <v>38</v>
      </c>
      <c r="B12" s="39" t="s">
        <v>49</v>
      </c>
      <c r="C12" s="39"/>
      <c r="D12" s="39"/>
      <c r="E12" s="39"/>
      <c r="F12" s="39"/>
      <c r="G12" s="40">
        <f t="shared" si="2"/>
        <v>90</v>
      </c>
      <c r="H12" s="41">
        <f t="shared" si="3"/>
        <v>48</v>
      </c>
      <c r="I12" s="41">
        <v>30</v>
      </c>
      <c r="J12" s="41">
        <v>48</v>
      </c>
      <c r="K12" s="41"/>
      <c r="L12" s="41"/>
      <c r="M12" s="41">
        <v>12</v>
      </c>
      <c r="N12" s="10">
        <v>34</v>
      </c>
      <c r="O12" s="11">
        <v>44</v>
      </c>
      <c r="P12" s="44"/>
      <c r="Q12" s="45"/>
      <c r="S12" s="20"/>
      <c r="T12" s="20"/>
      <c r="U12" s="20"/>
      <c r="V12" s="20"/>
      <c r="W12" s="20"/>
    </row>
    <row r="13" spans="1:32" ht="16.5" thickBot="1">
      <c r="A13" s="38" t="s">
        <v>39</v>
      </c>
      <c r="B13" s="39" t="s">
        <v>50</v>
      </c>
      <c r="C13" s="39"/>
      <c r="D13" s="39"/>
      <c r="E13" s="39"/>
      <c r="F13" s="39"/>
      <c r="G13" s="40">
        <f t="shared" si="2"/>
        <v>132</v>
      </c>
      <c r="H13" s="41">
        <f t="shared" si="3"/>
        <v>50</v>
      </c>
      <c r="I13" s="41">
        <v>70</v>
      </c>
      <c r="J13" s="41">
        <v>50</v>
      </c>
      <c r="K13" s="41"/>
      <c r="L13" s="41"/>
      <c r="M13" s="41">
        <v>12</v>
      </c>
      <c r="N13" s="10">
        <v>60</v>
      </c>
      <c r="O13" s="11">
        <v>60</v>
      </c>
      <c r="P13" s="44"/>
      <c r="Q13" s="45"/>
      <c r="S13" s="20"/>
      <c r="T13" s="20"/>
      <c r="U13" s="20"/>
      <c r="V13" s="20"/>
      <c r="W13" s="20"/>
    </row>
    <row r="14" spans="1:32" ht="16.5" thickBot="1">
      <c r="A14" s="38" t="s">
        <v>40</v>
      </c>
      <c r="B14" s="39" t="s">
        <v>51</v>
      </c>
      <c r="C14" s="39"/>
      <c r="D14" s="39"/>
      <c r="E14" s="39"/>
      <c r="F14" s="39"/>
      <c r="G14" s="40">
        <f t="shared" si="2"/>
        <v>88</v>
      </c>
      <c r="H14" s="41">
        <f t="shared" si="3"/>
        <v>28</v>
      </c>
      <c r="I14" s="41">
        <v>48</v>
      </c>
      <c r="J14" s="41">
        <v>28</v>
      </c>
      <c r="K14" s="41"/>
      <c r="L14" s="41"/>
      <c r="M14" s="41">
        <v>12</v>
      </c>
      <c r="N14" s="10">
        <v>34</v>
      </c>
      <c r="O14" s="11">
        <v>42</v>
      </c>
      <c r="P14" s="44"/>
      <c r="Q14" s="45"/>
      <c r="S14" s="20"/>
      <c r="T14" s="20"/>
      <c r="U14" s="20"/>
      <c r="V14" s="20"/>
      <c r="W14" s="20"/>
    </row>
    <row r="15" spans="1:32" ht="16.5" thickBot="1">
      <c r="A15" s="38" t="s">
        <v>42</v>
      </c>
      <c r="B15" s="39" t="s">
        <v>52</v>
      </c>
      <c r="C15" s="39"/>
      <c r="D15" s="39"/>
      <c r="E15" s="39"/>
      <c r="F15" s="39"/>
      <c r="G15" s="40">
        <f t="shared" si="2"/>
        <v>36</v>
      </c>
      <c r="H15" s="41">
        <f t="shared" si="3"/>
        <v>12</v>
      </c>
      <c r="I15" s="41">
        <v>24</v>
      </c>
      <c r="J15" s="41">
        <v>12</v>
      </c>
      <c r="K15" s="41"/>
      <c r="L15" s="41"/>
      <c r="M15" s="41"/>
      <c r="N15" s="10"/>
      <c r="O15" s="11"/>
      <c r="P15" s="44">
        <v>36</v>
      </c>
      <c r="Q15" s="45"/>
      <c r="S15" s="20"/>
      <c r="T15" s="20"/>
      <c r="U15" s="20"/>
      <c r="V15" s="20"/>
      <c r="W15" s="20"/>
    </row>
    <row r="16" spans="1:32" ht="16.5" thickBot="1">
      <c r="A16" s="38" t="s">
        <v>43</v>
      </c>
      <c r="B16" s="39" t="s">
        <v>53</v>
      </c>
      <c r="C16" s="39"/>
      <c r="D16" s="39"/>
      <c r="E16" s="39"/>
      <c r="F16" s="39"/>
      <c r="G16" s="40">
        <f t="shared" si="2"/>
        <v>136</v>
      </c>
      <c r="H16" s="41">
        <f t="shared" si="3"/>
        <v>40</v>
      </c>
      <c r="I16" s="41">
        <v>96</v>
      </c>
      <c r="J16" s="41">
        <v>40</v>
      </c>
      <c r="K16" s="41"/>
      <c r="L16" s="41"/>
      <c r="M16" s="41"/>
      <c r="N16" s="10">
        <v>34</v>
      </c>
      <c r="O16" s="11">
        <v>50</v>
      </c>
      <c r="P16" s="44">
        <v>52</v>
      </c>
      <c r="Q16" s="45"/>
      <c r="S16" s="20"/>
      <c r="T16" s="20"/>
      <c r="U16" s="20"/>
      <c r="V16" s="20"/>
      <c r="W16" s="20"/>
    </row>
    <row r="17" spans="1:23" ht="16.5" thickBot="1">
      <c r="A17" s="38" t="s">
        <v>44</v>
      </c>
      <c r="B17" s="39" t="s">
        <v>54</v>
      </c>
      <c r="C17" s="39"/>
      <c r="D17" s="39"/>
      <c r="E17" s="39"/>
      <c r="F17" s="39"/>
      <c r="G17" s="40">
        <f t="shared" si="2"/>
        <v>136</v>
      </c>
      <c r="H17" s="41">
        <f t="shared" si="3"/>
        <v>54</v>
      </c>
      <c r="I17" s="41">
        <v>82</v>
      </c>
      <c r="J17" s="41">
        <v>54</v>
      </c>
      <c r="K17" s="41"/>
      <c r="L17" s="41"/>
      <c r="M17" s="41"/>
      <c r="N17" s="10">
        <v>34</v>
      </c>
      <c r="O17" s="11">
        <v>50</v>
      </c>
      <c r="P17" s="44">
        <v>52</v>
      </c>
      <c r="Q17" s="45"/>
      <c r="S17" s="20"/>
      <c r="T17" s="20"/>
      <c r="U17" s="20"/>
      <c r="V17" s="20"/>
      <c r="W17" s="20"/>
    </row>
    <row r="18" spans="1:23" ht="16.5" thickBot="1">
      <c r="A18" s="38" t="s">
        <v>45</v>
      </c>
      <c r="B18" s="39" t="s">
        <v>55</v>
      </c>
      <c r="C18" s="39"/>
      <c r="D18" s="39"/>
      <c r="E18" s="39"/>
      <c r="F18" s="39"/>
      <c r="G18" s="40">
        <f t="shared" si="2"/>
        <v>68</v>
      </c>
      <c r="H18" s="41">
        <f t="shared" si="3"/>
        <v>32</v>
      </c>
      <c r="I18" s="41">
        <v>36</v>
      </c>
      <c r="J18" s="41">
        <v>32</v>
      </c>
      <c r="K18" s="41"/>
      <c r="L18" s="41"/>
      <c r="M18" s="41"/>
      <c r="N18" s="12">
        <v>34</v>
      </c>
      <c r="O18" s="11">
        <v>34</v>
      </c>
      <c r="P18" s="44"/>
      <c r="Q18" s="45"/>
      <c r="S18" s="20"/>
      <c r="T18" s="20"/>
      <c r="U18" s="20"/>
      <c r="V18" s="20"/>
      <c r="W18" s="20"/>
    </row>
    <row r="19" spans="1:23" ht="15.75" thickBot="1">
      <c r="A19" s="38" t="s">
        <v>46</v>
      </c>
      <c r="B19" s="39" t="s">
        <v>10</v>
      </c>
      <c r="C19" s="39"/>
      <c r="D19" s="39"/>
      <c r="E19" s="39"/>
      <c r="F19" s="39"/>
      <c r="G19" s="40">
        <f t="shared" si="2"/>
        <v>66</v>
      </c>
      <c r="H19" s="41">
        <f t="shared" si="3"/>
        <v>66</v>
      </c>
      <c r="I19" s="41">
        <v>0</v>
      </c>
      <c r="J19" s="41">
        <v>66</v>
      </c>
      <c r="K19" s="41"/>
      <c r="L19" s="41"/>
      <c r="M19" s="41"/>
      <c r="N19" s="46">
        <v>34</v>
      </c>
      <c r="O19" s="47">
        <v>32</v>
      </c>
      <c r="P19" s="47"/>
      <c r="Q19" s="45"/>
      <c r="S19" s="20"/>
      <c r="T19" s="20"/>
      <c r="U19" s="20"/>
      <c r="V19" s="20"/>
      <c r="W19" s="20"/>
    </row>
    <row r="20" spans="1:23" ht="25.5" customHeight="1" thickBot="1">
      <c r="A20" s="38" t="s">
        <v>56</v>
      </c>
      <c r="B20" s="39" t="s">
        <v>41</v>
      </c>
      <c r="C20" s="39"/>
      <c r="D20" s="39"/>
      <c r="E20" s="39"/>
      <c r="F20" s="39"/>
      <c r="G20" s="40">
        <f t="shared" si="2"/>
        <v>68</v>
      </c>
      <c r="H20" s="41">
        <f t="shared" si="3"/>
        <v>40</v>
      </c>
      <c r="I20" s="41">
        <v>28</v>
      </c>
      <c r="J20" s="41">
        <v>40</v>
      </c>
      <c r="K20" s="41"/>
      <c r="L20" s="41"/>
      <c r="M20" s="41"/>
      <c r="N20" s="46"/>
      <c r="O20" s="47">
        <v>68</v>
      </c>
      <c r="P20" s="47"/>
      <c r="Q20" s="45"/>
      <c r="S20" s="20"/>
      <c r="T20" s="20"/>
      <c r="U20" s="20"/>
      <c r="V20" s="20"/>
      <c r="W20" s="20"/>
    </row>
    <row r="21" spans="1:23" ht="15.75" thickBot="1">
      <c r="A21" s="38" t="s">
        <v>84</v>
      </c>
      <c r="B21" s="39" t="s">
        <v>85</v>
      </c>
      <c r="C21" s="39"/>
      <c r="D21" s="39"/>
      <c r="E21" s="39"/>
      <c r="F21" s="39"/>
      <c r="G21" s="40">
        <f t="shared" si="2"/>
        <v>32</v>
      </c>
      <c r="H21" s="41">
        <f t="shared" si="3"/>
        <v>32</v>
      </c>
      <c r="I21" s="41">
        <v>0</v>
      </c>
      <c r="J21" s="41">
        <v>32</v>
      </c>
      <c r="K21" s="41"/>
      <c r="L21" s="41"/>
      <c r="M21" s="41"/>
      <c r="N21" s="48"/>
      <c r="O21" s="49"/>
      <c r="P21" s="49">
        <v>32</v>
      </c>
      <c r="Q21" s="45"/>
      <c r="S21" s="20"/>
      <c r="T21" s="20"/>
      <c r="U21" s="20"/>
      <c r="V21" s="20"/>
      <c r="W21" s="20"/>
    </row>
    <row r="22" spans="1:23" ht="16.5" thickBot="1">
      <c r="A22" s="50" t="s">
        <v>11</v>
      </c>
      <c r="B22" s="51" t="s">
        <v>8</v>
      </c>
      <c r="C22" s="51"/>
      <c r="D22" s="51"/>
      <c r="E22" s="51"/>
      <c r="F22" s="51"/>
      <c r="G22" s="30"/>
      <c r="H22" s="41"/>
      <c r="I22" s="41"/>
      <c r="J22" s="41"/>
      <c r="K22" s="41"/>
      <c r="L22" s="41"/>
      <c r="M22" s="41"/>
      <c r="N22" s="46"/>
      <c r="O22" s="47"/>
      <c r="P22" s="47"/>
      <c r="Q22" s="45"/>
      <c r="S22" s="23"/>
      <c r="T22" s="20"/>
      <c r="U22" s="24"/>
      <c r="V22" s="20"/>
      <c r="W22" s="20"/>
    </row>
    <row r="23" spans="1:23" ht="16.5" thickBot="1">
      <c r="A23" s="50" t="s">
        <v>47</v>
      </c>
      <c r="B23" s="51" t="s">
        <v>10</v>
      </c>
      <c r="C23" s="51"/>
      <c r="D23" s="51"/>
      <c r="E23" s="51"/>
      <c r="F23" s="51"/>
      <c r="G23" s="30">
        <f t="shared" si="2"/>
        <v>48</v>
      </c>
      <c r="H23" s="41">
        <f>J23</f>
        <v>32</v>
      </c>
      <c r="I23" s="41"/>
      <c r="J23" s="41">
        <v>32</v>
      </c>
      <c r="K23" s="41"/>
      <c r="L23" s="41">
        <v>16</v>
      </c>
      <c r="M23" s="41"/>
      <c r="N23" s="48"/>
      <c r="O23" s="49"/>
      <c r="P23" s="49">
        <v>32</v>
      </c>
      <c r="Q23" s="52"/>
      <c r="S23" s="20"/>
      <c r="T23" s="20"/>
      <c r="U23" s="20"/>
      <c r="V23" s="20"/>
      <c r="W23" s="20"/>
    </row>
    <row r="24" spans="1:23" ht="48" thickBot="1">
      <c r="A24" s="50" t="s">
        <v>12</v>
      </c>
      <c r="B24" s="53" t="s">
        <v>13</v>
      </c>
      <c r="C24" s="53"/>
      <c r="D24" s="53"/>
      <c r="E24" s="53"/>
      <c r="F24" s="53"/>
      <c r="G24" s="30">
        <f>G25+G33</f>
        <v>1320</v>
      </c>
      <c r="H24" s="30">
        <f t="shared" ref="H24:M24" si="4">H25+H33</f>
        <v>834</v>
      </c>
      <c r="I24" s="30">
        <f t="shared" si="4"/>
        <v>250</v>
      </c>
      <c r="J24" s="30">
        <f t="shared" si="4"/>
        <v>186</v>
      </c>
      <c r="K24" s="30">
        <f t="shared" si="4"/>
        <v>648</v>
      </c>
      <c r="L24" s="30">
        <f t="shared" si="4"/>
        <v>218</v>
      </c>
      <c r="M24" s="30">
        <f t="shared" si="4"/>
        <v>18</v>
      </c>
      <c r="N24" s="54"/>
      <c r="O24" s="49"/>
      <c r="P24" s="49"/>
      <c r="Q24" s="52"/>
      <c r="S24" s="20"/>
      <c r="T24" s="20"/>
      <c r="U24" s="20"/>
      <c r="V24" s="20"/>
      <c r="W24" s="20"/>
    </row>
    <row r="25" spans="1:23" ht="29.25" thickBot="1">
      <c r="A25" s="55"/>
      <c r="B25" s="30" t="s">
        <v>14</v>
      </c>
      <c r="C25" s="30"/>
      <c r="D25" s="30"/>
      <c r="E25" s="30"/>
      <c r="F25" s="30"/>
      <c r="G25" s="56">
        <f>SUM(G26:G32)</f>
        <v>216</v>
      </c>
      <c r="H25" s="41">
        <f t="shared" ref="H25:L25" si="5">SUM(H26:H31)</f>
        <v>72</v>
      </c>
      <c r="I25" s="41">
        <f t="shared" si="5"/>
        <v>72</v>
      </c>
      <c r="J25" s="41">
        <f t="shared" si="5"/>
        <v>72</v>
      </c>
      <c r="K25" s="41">
        <v>0</v>
      </c>
      <c r="L25" s="41">
        <f t="shared" si="5"/>
        <v>72</v>
      </c>
      <c r="M25" s="41">
        <f>SUM(M26:M31)</f>
        <v>0</v>
      </c>
      <c r="N25" s="54"/>
      <c r="O25" s="49"/>
      <c r="P25" s="49"/>
      <c r="Q25" s="52"/>
      <c r="S25" s="20"/>
      <c r="T25" s="20"/>
      <c r="U25" s="20"/>
      <c r="V25" s="20"/>
      <c r="W25" s="20"/>
    </row>
    <row r="26" spans="1:23" ht="30.75" thickBot="1">
      <c r="A26" s="57" t="s">
        <v>15</v>
      </c>
      <c r="B26" s="58" t="s">
        <v>70</v>
      </c>
      <c r="C26" s="58"/>
      <c r="D26" s="58"/>
      <c r="E26" s="58"/>
      <c r="F26" s="58"/>
      <c r="G26" s="56">
        <f>SUM(I26,J26,L26)</f>
        <v>36</v>
      </c>
      <c r="H26" s="41">
        <f>J26</f>
        <v>20</v>
      </c>
      <c r="I26" s="41">
        <v>4</v>
      </c>
      <c r="J26" s="41">
        <v>20</v>
      </c>
      <c r="K26" s="41"/>
      <c r="L26" s="41">
        <v>12</v>
      </c>
      <c r="M26" s="41"/>
      <c r="N26" s="54">
        <v>24</v>
      </c>
      <c r="O26" s="49"/>
      <c r="P26" s="49"/>
      <c r="Q26" s="52"/>
      <c r="S26" s="20"/>
      <c r="T26" s="20"/>
      <c r="U26" s="20"/>
      <c r="V26" s="20"/>
      <c r="W26" s="20"/>
    </row>
    <row r="27" spans="1:23" ht="15.75" thickBot="1">
      <c r="A27" s="57" t="s">
        <v>16</v>
      </c>
      <c r="B27" s="58" t="s">
        <v>71</v>
      </c>
      <c r="C27" s="58"/>
      <c r="D27" s="58"/>
      <c r="E27" s="58"/>
      <c r="F27" s="58"/>
      <c r="G27" s="56">
        <f t="shared" ref="G27:G31" si="6">SUM(I27,J27,L27)</f>
        <v>36</v>
      </c>
      <c r="H27" s="41">
        <f t="shared" ref="H27:H31" si="7">J27</f>
        <v>12</v>
      </c>
      <c r="I27" s="41">
        <v>12</v>
      </c>
      <c r="J27" s="41">
        <v>12</v>
      </c>
      <c r="K27" s="41"/>
      <c r="L27" s="41">
        <v>12</v>
      </c>
      <c r="M27" s="41"/>
      <c r="N27" s="54">
        <v>24</v>
      </c>
      <c r="O27" s="49"/>
      <c r="P27" s="49"/>
      <c r="Q27" s="52"/>
      <c r="S27" s="20"/>
      <c r="T27" s="20"/>
      <c r="U27" s="20"/>
      <c r="V27" s="20"/>
      <c r="W27" s="20"/>
    </row>
    <row r="28" spans="1:23" ht="15.75" thickBot="1">
      <c r="A28" s="57" t="s">
        <v>17</v>
      </c>
      <c r="B28" s="58" t="s">
        <v>72</v>
      </c>
      <c r="C28" s="58"/>
      <c r="D28" s="58"/>
      <c r="E28" s="58"/>
      <c r="F28" s="58"/>
      <c r="G28" s="56">
        <f t="shared" si="6"/>
        <v>36</v>
      </c>
      <c r="H28" s="41">
        <f t="shared" si="7"/>
        <v>12</v>
      </c>
      <c r="I28" s="41">
        <v>12</v>
      </c>
      <c r="J28" s="41">
        <v>12</v>
      </c>
      <c r="K28" s="41"/>
      <c r="L28" s="41">
        <v>12</v>
      </c>
      <c r="M28" s="41"/>
      <c r="N28" s="54">
        <v>24</v>
      </c>
      <c r="O28" s="49"/>
      <c r="P28" s="49"/>
      <c r="Q28" s="52"/>
      <c r="S28" s="20"/>
      <c r="T28" s="20"/>
      <c r="U28" s="20"/>
      <c r="V28" s="20"/>
      <c r="W28" s="20"/>
    </row>
    <row r="29" spans="1:23" ht="30.75" thickBot="1">
      <c r="A29" s="57" t="s">
        <v>18</v>
      </c>
      <c r="B29" s="58" t="s">
        <v>73</v>
      </c>
      <c r="C29" s="58"/>
      <c r="D29" s="58"/>
      <c r="E29" s="58"/>
      <c r="F29" s="58"/>
      <c r="G29" s="56">
        <f t="shared" si="6"/>
        <v>36</v>
      </c>
      <c r="H29" s="41">
        <f t="shared" si="7"/>
        <v>10</v>
      </c>
      <c r="I29" s="41">
        <v>14</v>
      </c>
      <c r="J29" s="41">
        <v>10</v>
      </c>
      <c r="K29" s="41"/>
      <c r="L29" s="41">
        <v>12</v>
      </c>
      <c r="M29" s="41"/>
      <c r="N29" s="54"/>
      <c r="O29" s="49">
        <v>24</v>
      </c>
      <c r="P29" s="49"/>
      <c r="Q29" s="52"/>
      <c r="S29" s="20"/>
      <c r="T29" s="20"/>
      <c r="U29" s="20"/>
      <c r="V29" s="20"/>
      <c r="W29" s="20"/>
    </row>
    <row r="30" spans="1:23" ht="15.75" thickBot="1">
      <c r="A30" s="57" t="s">
        <v>58</v>
      </c>
      <c r="B30" s="58" t="s">
        <v>74</v>
      </c>
      <c r="C30" s="58"/>
      <c r="D30" s="58"/>
      <c r="E30" s="58"/>
      <c r="F30" s="58"/>
      <c r="G30" s="56">
        <f t="shared" si="6"/>
        <v>36</v>
      </c>
      <c r="H30" s="41">
        <f t="shared" si="7"/>
        <v>8</v>
      </c>
      <c r="I30" s="41">
        <v>16</v>
      </c>
      <c r="J30" s="41">
        <v>8</v>
      </c>
      <c r="K30" s="41"/>
      <c r="L30" s="41">
        <v>12</v>
      </c>
      <c r="M30" s="41"/>
      <c r="N30" s="54"/>
      <c r="O30" s="49">
        <v>24</v>
      </c>
      <c r="P30" s="49"/>
      <c r="Q30" s="52"/>
      <c r="S30" s="20"/>
      <c r="T30" s="20"/>
      <c r="U30" s="20"/>
      <c r="V30" s="20"/>
      <c r="W30" s="20"/>
    </row>
    <row r="31" spans="1:23" ht="30.75" thickBot="1">
      <c r="A31" s="57" t="s">
        <v>59</v>
      </c>
      <c r="B31" s="58" t="s">
        <v>57</v>
      </c>
      <c r="C31" s="58"/>
      <c r="D31" s="58"/>
      <c r="E31" s="58"/>
      <c r="F31" s="58"/>
      <c r="G31" s="56">
        <f t="shared" si="6"/>
        <v>36</v>
      </c>
      <c r="H31" s="41">
        <f t="shared" si="7"/>
        <v>10</v>
      </c>
      <c r="I31" s="41">
        <v>14</v>
      </c>
      <c r="J31" s="41">
        <v>10</v>
      </c>
      <c r="K31" s="41"/>
      <c r="L31" s="88">
        <v>12</v>
      </c>
      <c r="M31" s="88"/>
      <c r="N31" s="92"/>
      <c r="O31" s="90"/>
      <c r="P31" s="90"/>
      <c r="Q31" s="91">
        <v>24</v>
      </c>
      <c r="S31" s="20"/>
      <c r="T31" s="20"/>
      <c r="U31" s="20"/>
      <c r="V31" s="20"/>
      <c r="W31" s="20"/>
    </row>
    <row r="32" spans="1:23" ht="19.5" customHeight="1" thickBot="1">
      <c r="A32" s="41" t="s">
        <v>11</v>
      </c>
      <c r="B32" s="58" t="s">
        <v>8</v>
      </c>
      <c r="C32" s="58"/>
      <c r="D32" s="58"/>
      <c r="E32" s="58"/>
      <c r="F32" s="58"/>
      <c r="G32" s="56">
        <f>M32</f>
        <v>0</v>
      </c>
      <c r="H32" s="41"/>
      <c r="I32" s="41"/>
      <c r="J32" s="41"/>
      <c r="K32" s="41"/>
      <c r="L32" s="41"/>
      <c r="M32" s="41">
        <v>0</v>
      </c>
      <c r="N32" s="48"/>
      <c r="O32" s="49"/>
      <c r="P32" s="49"/>
      <c r="Q32" s="52"/>
      <c r="S32" s="20"/>
      <c r="T32" s="20"/>
      <c r="U32" s="20"/>
      <c r="V32" s="20"/>
      <c r="W32" s="20"/>
    </row>
    <row r="33" spans="1:23" ht="29.25" thickBot="1">
      <c r="A33" s="30"/>
      <c r="B33" s="30" t="s">
        <v>19</v>
      </c>
      <c r="C33" s="30"/>
      <c r="D33" s="30"/>
      <c r="E33" s="30"/>
      <c r="F33" s="30"/>
      <c r="G33" s="56">
        <f>G34+G42</f>
        <v>1104</v>
      </c>
      <c r="H33" s="56">
        <f t="shared" ref="H33:M33" si="8">H34+H42</f>
        <v>762</v>
      </c>
      <c r="I33" s="56">
        <f t="shared" si="8"/>
        <v>178</v>
      </c>
      <c r="J33" s="56">
        <f t="shared" si="8"/>
        <v>114</v>
      </c>
      <c r="K33" s="56">
        <f t="shared" si="8"/>
        <v>648</v>
      </c>
      <c r="L33" s="56">
        <f t="shared" si="8"/>
        <v>146</v>
      </c>
      <c r="M33" s="56">
        <f t="shared" si="8"/>
        <v>18</v>
      </c>
      <c r="N33" s="48"/>
      <c r="O33" s="49"/>
      <c r="P33" s="49"/>
      <c r="Q33" s="52"/>
      <c r="S33" s="20"/>
      <c r="T33" s="23"/>
      <c r="U33" s="20"/>
      <c r="V33" s="20"/>
      <c r="W33" s="20"/>
    </row>
    <row r="34" spans="1:23" ht="63" customHeight="1" thickBot="1">
      <c r="A34" s="30" t="s">
        <v>20</v>
      </c>
      <c r="B34" s="59" t="s">
        <v>75</v>
      </c>
      <c r="C34" s="59"/>
      <c r="D34" s="59"/>
      <c r="E34" s="59"/>
      <c r="F34" s="59"/>
      <c r="G34" s="56">
        <f>SUM(G35:G41)</f>
        <v>591</v>
      </c>
      <c r="H34" s="41">
        <f>SUM(H35:H41)</f>
        <v>350</v>
      </c>
      <c r="I34" s="41">
        <f t="shared" ref="I34:M34" si="9">SUM(I35:I41)</f>
        <v>134</v>
      </c>
      <c r="J34" s="41">
        <f t="shared" si="9"/>
        <v>62</v>
      </c>
      <c r="K34" s="41">
        <f t="shared" si="9"/>
        <v>288</v>
      </c>
      <c r="L34" s="41">
        <f t="shared" si="9"/>
        <v>98</v>
      </c>
      <c r="M34" s="41">
        <f t="shared" si="9"/>
        <v>9</v>
      </c>
      <c r="N34" s="48"/>
      <c r="O34" s="49"/>
      <c r="P34" s="49"/>
      <c r="Q34" s="52"/>
      <c r="S34" s="20"/>
      <c r="T34" s="20"/>
      <c r="U34" s="20"/>
      <c r="V34" s="20"/>
      <c r="W34" s="20"/>
    </row>
    <row r="35" spans="1:23" ht="26.25" thickBot="1">
      <c r="A35" s="41" t="s">
        <v>21</v>
      </c>
      <c r="B35" s="51" t="s">
        <v>76</v>
      </c>
      <c r="C35" s="51"/>
      <c r="D35" s="51"/>
      <c r="E35" s="51"/>
      <c r="F35" s="51"/>
      <c r="G35" s="56">
        <f t="shared" ref="G35:G40" si="10">SUM(I35,J35,K35,L35)</f>
        <v>102</v>
      </c>
      <c r="H35" s="41">
        <f>J35</f>
        <v>22</v>
      </c>
      <c r="I35" s="41">
        <v>46</v>
      </c>
      <c r="J35" s="41">
        <v>22</v>
      </c>
      <c r="K35" s="41"/>
      <c r="L35" s="41">
        <v>34</v>
      </c>
      <c r="M35" s="41"/>
      <c r="N35" s="48">
        <v>68</v>
      </c>
      <c r="O35" s="49"/>
      <c r="P35" s="49"/>
      <c r="Q35" s="52"/>
      <c r="S35" s="20"/>
      <c r="T35" s="20"/>
      <c r="U35" s="20"/>
      <c r="V35" s="20"/>
      <c r="W35" s="20"/>
    </row>
    <row r="36" spans="1:23" ht="26.25" thickBot="1">
      <c r="A36" s="41" t="s">
        <v>22</v>
      </c>
      <c r="B36" s="51" t="s">
        <v>77</v>
      </c>
      <c r="C36" s="51"/>
      <c r="D36" s="51"/>
      <c r="E36" s="51"/>
      <c r="F36" s="51"/>
      <c r="G36" s="56">
        <f t="shared" si="10"/>
        <v>84</v>
      </c>
      <c r="H36" s="41">
        <f t="shared" ref="H36:H38" si="11">J36</f>
        <v>18</v>
      </c>
      <c r="I36" s="41">
        <v>38</v>
      </c>
      <c r="J36" s="41">
        <v>18</v>
      </c>
      <c r="K36" s="41"/>
      <c r="L36" s="41">
        <v>28</v>
      </c>
      <c r="M36" s="41"/>
      <c r="N36" s="48"/>
      <c r="O36" s="49">
        <v>56</v>
      </c>
      <c r="P36" s="49"/>
      <c r="Q36" s="52"/>
      <c r="S36" s="20"/>
      <c r="T36" s="20"/>
      <c r="U36" s="20"/>
      <c r="V36" s="20"/>
      <c r="W36" s="20"/>
    </row>
    <row r="37" spans="1:23" ht="39" thickBot="1">
      <c r="A37" s="41" t="s">
        <v>23</v>
      </c>
      <c r="B37" s="51" t="s">
        <v>78</v>
      </c>
      <c r="C37" s="51"/>
      <c r="D37" s="51"/>
      <c r="E37" s="51"/>
      <c r="F37" s="51"/>
      <c r="G37" s="56">
        <f t="shared" si="10"/>
        <v>54</v>
      </c>
      <c r="H37" s="41">
        <f t="shared" si="11"/>
        <v>10</v>
      </c>
      <c r="I37" s="41">
        <v>26</v>
      </c>
      <c r="J37" s="41">
        <v>10</v>
      </c>
      <c r="K37" s="41"/>
      <c r="L37" s="41">
        <v>18</v>
      </c>
      <c r="M37" s="41"/>
      <c r="N37" s="48">
        <v>36</v>
      </c>
      <c r="O37" s="49"/>
      <c r="P37" s="49"/>
      <c r="Q37" s="52"/>
      <c r="S37" s="20"/>
      <c r="T37" s="20"/>
      <c r="U37" s="20"/>
      <c r="V37" s="20"/>
      <c r="W37" s="20"/>
    </row>
    <row r="38" spans="1:23" ht="26.25" thickBot="1">
      <c r="A38" s="41" t="s">
        <v>79</v>
      </c>
      <c r="B38" s="51" t="s">
        <v>80</v>
      </c>
      <c r="C38" s="51"/>
      <c r="D38" s="51"/>
      <c r="E38" s="51"/>
      <c r="F38" s="51"/>
      <c r="G38" s="56">
        <f t="shared" si="10"/>
        <v>54</v>
      </c>
      <c r="H38" s="41">
        <f t="shared" si="11"/>
        <v>12</v>
      </c>
      <c r="I38" s="41">
        <v>24</v>
      </c>
      <c r="J38" s="41">
        <v>12</v>
      </c>
      <c r="K38" s="41"/>
      <c r="L38" s="41">
        <v>18</v>
      </c>
      <c r="M38" s="41"/>
      <c r="N38" s="48"/>
      <c r="O38" s="49">
        <v>36</v>
      </c>
      <c r="P38" s="49"/>
      <c r="Q38" s="52"/>
      <c r="S38" s="20"/>
      <c r="T38" s="20"/>
      <c r="U38" s="20"/>
      <c r="V38" s="25"/>
      <c r="W38" s="25"/>
    </row>
    <row r="39" spans="1:23" ht="15.75" thickBot="1">
      <c r="A39" s="41" t="s">
        <v>24</v>
      </c>
      <c r="B39" s="51" t="s">
        <v>60</v>
      </c>
      <c r="C39" s="51"/>
      <c r="D39" s="51"/>
      <c r="E39" s="51"/>
      <c r="F39" s="51"/>
      <c r="G39" s="56">
        <f t="shared" si="10"/>
        <v>144</v>
      </c>
      <c r="H39" s="41">
        <f>K39</f>
        <v>144</v>
      </c>
      <c r="I39" s="41"/>
      <c r="J39" s="41"/>
      <c r="K39" s="41">
        <v>144</v>
      </c>
      <c r="L39" s="41"/>
      <c r="M39" s="41"/>
      <c r="N39" s="48"/>
      <c r="O39" s="49">
        <v>56</v>
      </c>
      <c r="P39" s="49">
        <v>88</v>
      </c>
      <c r="Q39" s="52"/>
      <c r="S39" s="20"/>
      <c r="T39" s="20"/>
      <c r="U39" s="20"/>
      <c r="V39" s="26"/>
      <c r="W39" s="25"/>
    </row>
    <row r="40" spans="1:23" ht="15.75" thickBot="1">
      <c r="A40" s="41" t="s">
        <v>25</v>
      </c>
      <c r="B40" s="51" t="s">
        <v>61</v>
      </c>
      <c r="C40" s="51"/>
      <c r="D40" s="51"/>
      <c r="E40" s="51"/>
      <c r="F40" s="51"/>
      <c r="G40" s="56">
        <f t="shared" si="10"/>
        <v>144</v>
      </c>
      <c r="H40" s="41">
        <f>K40</f>
        <v>144</v>
      </c>
      <c r="I40" s="41"/>
      <c r="J40" s="41"/>
      <c r="K40" s="41">
        <v>144</v>
      </c>
      <c r="L40" s="41"/>
      <c r="M40" s="41"/>
      <c r="N40" s="48"/>
      <c r="O40" s="49"/>
      <c r="P40" s="49"/>
      <c r="Q40" s="52">
        <v>144</v>
      </c>
      <c r="S40" s="20"/>
      <c r="T40" s="20"/>
      <c r="U40" s="20"/>
      <c r="V40" s="20"/>
      <c r="W40" s="20"/>
    </row>
    <row r="41" spans="1:23" ht="29.25" thickBot="1">
      <c r="A41" s="41" t="s">
        <v>11</v>
      </c>
      <c r="B41" s="59" t="s">
        <v>8</v>
      </c>
      <c r="C41" s="59"/>
      <c r="D41" s="59"/>
      <c r="E41" s="59"/>
      <c r="F41" s="59"/>
      <c r="G41" s="56">
        <f>M41</f>
        <v>9</v>
      </c>
      <c r="H41" s="41"/>
      <c r="I41" s="41"/>
      <c r="J41" s="41"/>
      <c r="K41" s="41"/>
      <c r="L41" s="41"/>
      <c r="M41" s="41">
        <v>9</v>
      </c>
      <c r="N41" s="48"/>
      <c r="O41" s="49"/>
      <c r="P41" s="49"/>
      <c r="Q41" s="52"/>
      <c r="S41" s="20"/>
      <c r="T41" s="23"/>
      <c r="U41" s="24"/>
      <c r="V41" s="20"/>
      <c r="W41" s="20"/>
    </row>
    <row r="42" spans="1:23" ht="57.75" thickBot="1">
      <c r="A42" s="56" t="s">
        <v>62</v>
      </c>
      <c r="B42" s="59" t="s">
        <v>94</v>
      </c>
      <c r="C42" s="59"/>
      <c r="D42" s="59"/>
      <c r="E42" s="59"/>
      <c r="F42" s="59"/>
      <c r="G42" s="56">
        <f t="shared" ref="G42:M42" si="12">SUM(G43:G46)</f>
        <v>513</v>
      </c>
      <c r="H42" s="41">
        <f t="shared" si="12"/>
        <v>412</v>
      </c>
      <c r="I42" s="41">
        <f t="shared" si="12"/>
        <v>44</v>
      </c>
      <c r="J42" s="41">
        <f t="shared" si="12"/>
        <v>52</v>
      </c>
      <c r="K42" s="41">
        <f t="shared" si="12"/>
        <v>360</v>
      </c>
      <c r="L42" s="41">
        <f t="shared" si="12"/>
        <v>48</v>
      </c>
      <c r="M42" s="41">
        <f t="shared" si="12"/>
        <v>9</v>
      </c>
      <c r="N42" s="48"/>
      <c r="O42" s="49"/>
      <c r="P42" s="49"/>
      <c r="Q42" s="52"/>
      <c r="S42" s="20"/>
      <c r="T42" s="20"/>
      <c r="U42" s="20"/>
      <c r="V42" s="20"/>
      <c r="W42" s="20"/>
    </row>
    <row r="43" spans="1:23" ht="44.25" customHeight="1" thickBot="1">
      <c r="A43" s="41" t="s">
        <v>63</v>
      </c>
      <c r="B43" s="51" t="s">
        <v>81</v>
      </c>
      <c r="C43" s="51"/>
      <c r="D43" s="51"/>
      <c r="E43" s="51"/>
      <c r="F43" s="51"/>
      <c r="G43" s="56">
        <f>SUM(I43,J43,K43,L43,M43)</f>
        <v>144</v>
      </c>
      <c r="H43" s="41">
        <f>J43</f>
        <v>52</v>
      </c>
      <c r="I43" s="41">
        <v>44</v>
      </c>
      <c r="J43" s="41">
        <v>52</v>
      </c>
      <c r="K43" s="41"/>
      <c r="L43" s="41">
        <v>48</v>
      </c>
      <c r="M43" s="41"/>
      <c r="N43" s="48"/>
      <c r="O43" s="49"/>
      <c r="P43" s="49">
        <v>48</v>
      </c>
      <c r="Q43" s="52">
        <v>48</v>
      </c>
      <c r="S43" s="20"/>
      <c r="T43" s="20"/>
      <c r="U43" s="20"/>
      <c r="V43" s="20"/>
      <c r="W43" s="20"/>
    </row>
    <row r="44" spans="1:23" ht="15.75" thickBot="1">
      <c r="A44" s="41" t="s">
        <v>64</v>
      </c>
      <c r="B44" s="51" t="s">
        <v>60</v>
      </c>
      <c r="C44" s="51"/>
      <c r="D44" s="51"/>
      <c r="E44" s="51"/>
      <c r="F44" s="51"/>
      <c r="G44" s="56">
        <f t="shared" ref="G44:G45" si="13">SUM(I44,J44,K44,L44)</f>
        <v>180</v>
      </c>
      <c r="H44" s="41">
        <f>K44</f>
        <v>180</v>
      </c>
      <c r="I44" s="41"/>
      <c r="J44" s="41"/>
      <c r="K44" s="88">
        <v>180</v>
      </c>
      <c r="L44" s="88"/>
      <c r="M44" s="88"/>
      <c r="N44" s="89"/>
      <c r="O44" s="90"/>
      <c r="P44" s="90">
        <v>72</v>
      </c>
      <c r="Q44" s="91">
        <v>72</v>
      </c>
      <c r="S44" s="20"/>
      <c r="T44" s="20"/>
      <c r="U44" s="20"/>
      <c r="V44" s="20"/>
      <c r="W44" s="20"/>
    </row>
    <row r="45" spans="1:23" ht="15.75" thickBot="1">
      <c r="A45" s="41" t="s">
        <v>65</v>
      </c>
      <c r="B45" s="51" t="s">
        <v>61</v>
      </c>
      <c r="C45" s="51"/>
      <c r="D45" s="51"/>
      <c r="E45" s="51"/>
      <c r="F45" s="51"/>
      <c r="G45" s="56">
        <f t="shared" si="13"/>
        <v>180</v>
      </c>
      <c r="H45" s="41">
        <f>K45</f>
        <v>180</v>
      </c>
      <c r="I45" s="41"/>
      <c r="J45" s="41"/>
      <c r="K45" s="88">
        <v>180</v>
      </c>
      <c r="L45" s="88"/>
      <c r="M45" s="88"/>
      <c r="N45" s="89"/>
      <c r="O45" s="90"/>
      <c r="P45" s="90"/>
      <c r="Q45" s="91">
        <v>216</v>
      </c>
      <c r="S45" s="20"/>
      <c r="T45" s="20"/>
      <c r="U45" s="20"/>
      <c r="V45" s="20"/>
      <c r="W45" s="20"/>
    </row>
    <row r="46" spans="1:23" ht="19.5" customHeight="1" thickBot="1">
      <c r="A46" s="41" t="s">
        <v>11</v>
      </c>
      <c r="B46" s="59" t="s">
        <v>8</v>
      </c>
      <c r="C46" s="59"/>
      <c r="D46" s="59"/>
      <c r="E46" s="59"/>
      <c r="F46" s="59"/>
      <c r="G46" s="56">
        <f>M46</f>
        <v>9</v>
      </c>
      <c r="H46" s="41"/>
      <c r="I46" s="41"/>
      <c r="J46" s="41"/>
      <c r="K46" s="41"/>
      <c r="L46" s="41"/>
      <c r="M46" s="41">
        <v>9</v>
      </c>
      <c r="N46" s="48"/>
      <c r="O46" s="49"/>
      <c r="P46" s="49"/>
      <c r="Q46" s="52"/>
      <c r="S46" s="20"/>
      <c r="T46" s="20"/>
      <c r="U46" s="20"/>
      <c r="V46" s="20"/>
      <c r="W46" s="20"/>
    </row>
    <row r="47" spans="1:23" ht="20.25" customHeight="1" thickBot="1">
      <c r="A47" s="55"/>
      <c r="B47" s="59" t="s">
        <v>19</v>
      </c>
      <c r="C47" s="59"/>
      <c r="D47" s="59"/>
      <c r="E47" s="59"/>
      <c r="F47" s="59"/>
      <c r="G47" s="56">
        <v>315</v>
      </c>
      <c r="H47" s="41">
        <v>196</v>
      </c>
      <c r="I47" s="41">
        <v>56</v>
      </c>
      <c r="J47" s="41">
        <v>52</v>
      </c>
      <c r="K47" s="41">
        <v>144</v>
      </c>
      <c r="L47" s="41">
        <v>54</v>
      </c>
      <c r="M47" s="41">
        <v>9</v>
      </c>
      <c r="N47" s="48"/>
      <c r="O47" s="49"/>
      <c r="P47" s="49"/>
      <c r="Q47" s="52"/>
      <c r="S47" s="20"/>
      <c r="T47" s="23"/>
      <c r="U47" s="24"/>
      <c r="V47" s="20"/>
      <c r="W47" s="20"/>
    </row>
    <row r="48" spans="1:23" ht="116.25" thickBot="1">
      <c r="A48" s="50" t="s">
        <v>90</v>
      </c>
      <c r="B48" s="59" t="s">
        <v>91</v>
      </c>
      <c r="C48" s="59"/>
      <c r="D48" s="59"/>
      <c r="E48" s="59"/>
      <c r="F48" s="59"/>
      <c r="G48" s="56">
        <f>SUM(G50,G55)</f>
        <v>324</v>
      </c>
      <c r="H48" s="56">
        <f t="shared" ref="H48:M48" si="14">SUM(H50,H55)</f>
        <v>176</v>
      </c>
      <c r="I48" s="56">
        <f t="shared" si="14"/>
        <v>76</v>
      </c>
      <c r="J48" s="56">
        <f t="shared" si="14"/>
        <v>32</v>
      </c>
      <c r="K48" s="56">
        <f t="shared" si="14"/>
        <v>144</v>
      </c>
      <c r="L48" s="56">
        <f t="shared" si="14"/>
        <v>54</v>
      </c>
      <c r="M48" s="56">
        <f t="shared" si="14"/>
        <v>18</v>
      </c>
      <c r="N48" s="48"/>
      <c r="O48" s="49"/>
      <c r="P48" s="49"/>
      <c r="Q48" s="52"/>
      <c r="S48" s="20"/>
      <c r="T48" s="20"/>
      <c r="U48" s="20"/>
      <c r="V48" s="20"/>
      <c r="W48" s="20"/>
    </row>
    <row r="49" spans="1:25" ht="29.25" thickBot="1">
      <c r="A49" s="50"/>
      <c r="B49" s="59" t="s">
        <v>19</v>
      </c>
      <c r="C49" s="59"/>
      <c r="D49" s="59"/>
      <c r="E49" s="59"/>
      <c r="F49" s="59"/>
      <c r="G49" s="56"/>
      <c r="H49" s="56"/>
      <c r="I49" s="56"/>
      <c r="J49" s="56"/>
      <c r="K49" s="56"/>
      <c r="L49" s="56"/>
      <c r="M49" s="56"/>
      <c r="N49" s="48"/>
      <c r="O49" s="49"/>
      <c r="P49" s="49"/>
      <c r="Q49" s="52"/>
      <c r="S49" s="20"/>
      <c r="T49" s="20"/>
      <c r="U49" s="20"/>
      <c r="V49" s="20"/>
      <c r="W49" s="20"/>
    </row>
    <row r="50" spans="1:25" ht="50.25" customHeight="1" thickBot="1">
      <c r="A50" s="56" t="s">
        <v>68</v>
      </c>
      <c r="B50" s="59" t="s">
        <v>82</v>
      </c>
      <c r="C50" s="59"/>
      <c r="D50" s="59"/>
      <c r="E50" s="59"/>
      <c r="F50" s="59"/>
      <c r="G50" s="56">
        <f t="shared" ref="G50:M50" si="15">SUM(G51:G54)</f>
        <v>195</v>
      </c>
      <c r="H50" s="41">
        <f t="shared" si="15"/>
        <v>96</v>
      </c>
      <c r="I50" s="41">
        <f t="shared" si="15"/>
        <v>52</v>
      </c>
      <c r="J50" s="41">
        <f t="shared" si="15"/>
        <v>24</v>
      </c>
      <c r="K50" s="41">
        <f t="shared" si="15"/>
        <v>72</v>
      </c>
      <c r="L50" s="41">
        <f t="shared" si="15"/>
        <v>38</v>
      </c>
      <c r="M50" s="41">
        <f t="shared" si="15"/>
        <v>9</v>
      </c>
      <c r="N50" s="48" t="s">
        <v>106</v>
      </c>
      <c r="O50" s="49"/>
      <c r="P50" s="49"/>
      <c r="Q50" s="52"/>
      <c r="S50" s="20"/>
      <c r="T50" s="20"/>
      <c r="U50" s="20"/>
      <c r="V50" s="20"/>
      <c r="W50" s="20"/>
      <c r="X50" s="20"/>
      <c r="Y50" s="20"/>
    </row>
    <row r="51" spans="1:25" ht="51.75" thickBot="1">
      <c r="A51" s="41" t="s">
        <v>69</v>
      </c>
      <c r="B51" s="51" t="s">
        <v>83</v>
      </c>
      <c r="C51" s="51"/>
      <c r="D51" s="51"/>
      <c r="E51" s="51"/>
      <c r="F51" s="51"/>
      <c r="G51" s="56">
        <f t="shared" ref="G51:G53" si="16">SUM(I51,J51,K51,L51)</f>
        <v>114</v>
      </c>
      <c r="H51" s="41">
        <f>J51</f>
        <v>24</v>
      </c>
      <c r="I51" s="41">
        <v>52</v>
      </c>
      <c r="J51" s="41">
        <v>24</v>
      </c>
      <c r="K51" s="41"/>
      <c r="L51" s="41">
        <v>38</v>
      </c>
      <c r="M51" s="41"/>
      <c r="N51" s="48"/>
      <c r="O51" s="49"/>
      <c r="P51" s="49"/>
      <c r="Q51" s="52">
        <v>76</v>
      </c>
      <c r="S51" s="20"/>
      <c r="T51" s="20"/>
      <c r="U51" s="20"/>
      <c r="V51" s="20"/>
      <c r="W51" s="20"/>
      <c r="X51" s="20"/>
      <c r="Y51" s="20"/>
    </row>
    <row r="52" spans="1:25" ht="15.75" thickBot="1">
      <c r="A52" s="41" t="s">
        <v>66</v>
      </c>
      <c r="B52" s="51" t="s">
        <v>60</v>
      </c>
      <c r="C52" s="51"/>
      <c r="D52" s="51"/>
      <c r="E52" s="51"/>
      <c r="F52" s="51"/>
      <c r="G52" s="56">
        <f t="shared" si="16"/>
        <v>36</v>
      </c>
      <c r="H52" s="41">
        <f>K52</f>
        <v>36</v>
      </c>
      <c r="I52" s="41"/>
      <c r="J52" s="41"/>
      <c r="K52" s="41">
        <v>36</v>
      </c>
      <c r="L52" s="41"/>
      <c r="M52" s="41"/>
      <c r="N52" s="48"/>
      <c r="O52" s="49"/>
      <c r="P52" s="49"/>
      <c r="Q52" s="52">
        <v>36</v>
      </c>
      <c r="S52" s="20"/>
      <c r="T52" s="20"/>
      <c r="U52" s="20"/>
      <c r="V52" s="20"/>
      <c r="W52" s="20"/>
      <c r="X52" s="20"/>
      <c r="Y52" s="20"/>
    </row>
    <row r="53" spans="1:25" ht="15.75" thickBot="1">
      <c r="A53" s="41" t="s">
        <v>67</v>
      </c>
      <c r="B53" s="51" t="s">
        <v>61</v>
      </c>
      <c r="C53" s="51"/>
      <c r="D53" s="51"/>
      <c r="E53" s="51"/>
      <c r="F53" s="51"/>
      <c r="G53" s="56">
        <f t="shared" si="16"/>
        <v>36</v>
      </c>
      <c r="H53" s="41">
        <f>K53</f>
        <v>36</v>
      </c>
      <c r="I53" s="41"/>
      <c r="J53" s="41"/>
      <c r="K53" s="41">
        <v>36</v>
      </c>
      <c r="L53" s="41"/>
      <c r="M53" s="41"/>
      <c r="N53" s="48"/>
      <c r="O53" s="49"/>
      <c r="P53" s="49"/>
      <c r="Q53" s="52">
        <v>36</v>
      </c>
      <c r="S53" s="20"/>
      <c r="T53" s="20"/>
      <c r="U53" s="20"/>
      <c r="V53" s="20"/>
      <c r="W53" s="20"/>
      <c r="X53" s="20"/>
      <c r="Y53" s="20"/>
    </row>
    <row r="54" spans="1:25" ht="29.25" thickBot="1">
      <c r="A54" s="41" t="s">
        <v>11</v>
      </c>
      <c r="B54" s="59" t="s">
        <v>8</v>
      </c>
      <c r="C54" s="59"/>
      <c r="D54" s="59"/>
      <c r="E54" s="59"/>
      <c r="F54" s="59"/>
      <c r="G54" s="56">
        <f>M54</f>
        <v>9</v>
      </c>
      <c r="H54" s="41"/>
      <c r="I54" s="41"/>
      <c r="J54" s="41"/>
      <c r="K54" s="41"/>
      <c r="L54" s="41"/>
      <c r="M54" s="41">
        <v>9</v>
      </c>
      <c r="N54" s="48"/>
      <c r="O54" s="49"/>
      <c r="P54" s="49"/>
      <c r="Q54" s="52"/>
      <c r="S54" s="20"/>
      <c r="T54" s="20"/>
      <c r="U54" s="23"/>
      <c r="V54" s="20"/>
      <c r="W54" s="20"/>
      <c r="X54" s="20"/>
      <c r="Y54" s="20"/>
    </row>
    <row r="55" spans="1:25" ht="26.25" thickBot="1">
      <c r="A55" s="60" t="s">
        <v>89</v>
      </c>
      <c r="B55" s="61" t="s">
        <v>92</v>
      </c>
      <c r="C55" s="62"/>
      <c r="D55" s="62"/>
      <c r="E55" s="62"/>
      <c r="F55" s="62"/>
      <c r="G55" s="56">
        <f t="shared" ref="G55:M55" si="17">SUM(G56:G59)</f>
        <v>129</v>
      </c>
      <c r="H55" s="41">
        <f t="shared" si="17"/>
        <v>80</v>
      </c>
      <c r="I55" s="41">
        <f t="shared" si="17"/>
        <v>24</v>
      </c>
      <c r="J55" s="41">
        <f t="shared" si="17"/>
        <v>8</v>
      </c>
      <c r="K55" s="41">
        <f t="shared" si="17"/>
        <v>72</v>
      </c>
      <c r="L55" s="41">
        <f t="shared" si="17"/>
        <v>16</v>
      </c>
      <c r="M55" s="41">
        <f t="shared" si="17"/>
        <v>9</v>
      </c>
      <c r="N55" s="48"/>
      <c r="O55" s="49"/>
      <c r="P55" s="49"/>
      <c r="Q55" s="52"/>
      <c r="S55" s="20"/>
      <c r="T55" s="20"/>
      <c r="U55" s="20"/>
      <c r="V55" s="20"/>
      <c r="W55" s="20"/>
      <c r="X55" s="20"/>
      <c r="Y55" s="20"/>
    </row>
    <row r="56" spans="1:25" ht="39" thickBot="1">
      <c r="A56" s="63" t="s">
        <v>86</v>
      </c>
      <c r="B56" s="64" t="s">
        <v>93</v>
      </c>
      <c r="C56" s="64"/>
      <c r="D56" s="64"/>
      <c r="E56" s="65"/>
      <c r="F56" s="66"/>
      <c r="G56" s="56">
        <f t="shared" ref="G56:G58" si="18">SUM(I56,J56,K56,L56)</f>
        <v>48</v>
      </c>
      <c r="H56" s="41">
        <f>J56</f>
        <v>8</v>
      </c>
      <c r="I56" s="41">
        <v>24</v>
      </c>
      <c r="J56" s="41">
        <v>8</v>
      </c>
      <c r="K56" s="41"/>
      <c r="L56" s="41">
        <v>16</v>
      </c>
      <c r="M56" s="41"/>
      <c r="N56" s="48"/>
      <c r="O56" s="49"/>
      <c r="P56" s="49"/>
      <c r="Q56" s="52">
        <v>32</v>
      </c>
      <c r="S56" s="20"/>
      <c r="T56" s="20"/>
      <c r="U56" s="20"/>
      <c r="V56" s="20"/>
      <c r="W56" s="20"/>
      <c r="X56" s="20"/>
      <c r="Y56" s="20"/>
    </row>
    <row r="57" spans="1:25" ht="15.75" thickBot="1">
      <c r="A57" s="67" t="s">
        <v>87</v>
      </c>
      <c r="B57" s="68" t="s">
        <v>60</v>
      </c>
      <c r="C57" s="68"/>
      <c r="D57" s="68"/>
      <c r="E57" s="69"/>
      <c r="F57" s="70"/>
      <c r="G57" s="56">
        <f t="shared" si="18"/>
        <v>36</v>
      </c>
      <c r="H57" s="41">
        <f>K57</f>
        <v>36</v>
      </c>
      <c r="I57" s="41"/>
      <c r="J57" s="41"/>
      <c r="K57" s="41">
        <v>36</v>
      </c>
      <c r="L57" s="41"/>
      <c r="M57" s="41"/>
      <c r="N57" s="48"/>
      <c r="O57" s="49"/>
      <c r="P57" s="49"/>
      <c r="Q57" s="52">
        <v>36</v>
      </c>
      <c r="S57" s="20"/>
      <c r="T57" s="20"/>
      <c r="U57" s="20"/>
      <c r="V57" s="20"/>
      <c r="W57" s="20"/>
      <c r="X57" s="20"/>
      <c r="Y57" s="20"/>
    </row>
    <row r="58" spans="1:25" ht="15.75" thickBot="1">
      <c r="A58" s="71" t="s">
        <v>88</v>
      </c>
      <c r="B58" s="72" t="s">
        <v>61</v>
      </c>
      <c r="C58" s="72"/>
      <c r="D58" s="72"/>
      <c r="E58" s="73"/>
      <c r="F58" s="74"/>
      <c r="G58" s="56">
        <f t="shared" si="18"/>
        <v>36</v>
      </c>
      <c r="H58" s="41">
        <f>K58</f>
        <v>36</v>
      </c>
      <c r="I58" s="41"/>
      <c r="J58" s="41"/>
      <c r="K58" s="41">
        <v>36</v>
      </c>
      <c r="L58" s="41"/>
      <c r="M58" s="41"/>
      <c r="N58" s="48"/>
      <c r="O58" s="49"/>
      <c r="P58" s="49"/>
      <c r="Q58" s="52">
        <v>36</v>
      </c>
      <c r="S58" s="20"/>
      <c r="T58" s="20"/>
      <c r="U58" s="20"/>
      <c r="V58" s="20"/>
      <c r="W58" s="20"/>
      <c r="X58" s="20"/>
      <c r="Y58" s="20"/>
    </row>
    <row r="59" spans="1:25" ht="29.25" thickBot="1">
      <c r="A59" s="75" t="s">
        <v>11</v>
      </c>
      <c r="B59" s="76" t="s">
        <v>8</v>
      </c>
      <c r="C59" s="76"/>
      <c r="D59" s="76"/>
      <c r="E59" s="77"/>
      <c r="F59" s="78"/>
      <c r="G59" s="56">
        <f>M59</f>
        <v>9</v>
      </c>
      <c r="H59" s="41"/>
      <c r="I59" s="41"/>
      <c r="J59" s="41"/>
      <c r="K59" s="41"/>
      <c r="L59" s="41"/>
      <c r="M59" s="41">
        <v>9</v>
      </c>
      <c r="N59" s="48"/>
      <c r="O59" s="49"/>
      <c r="P59" s="49"/>
      <c r="Q59" s="52"/>
      <c r="S59" s="20"/>
      <c r="T59" s="20"/>
      <c r="U59" s="20"/>
      <c r="V59" s="20"/>
      <c r="W59" s="20"/>
      <c r="X59" s="20"/>
      <c r="Y59" s="20"/>
    </row>
    <row r="60" spans="1:25" ht="29.25" thickBot="1">
      <c r="A60" s="79" t="s">
        <v>26</v>
      </c>
      <c r="B60" s="80" t="s">
        <v>27</v>
      </c>
      <c r="C60" s="80"/>
      <c r="D60" s="80"/>
      <c r="E60" s="80"/>
      <c r="F60" s="80"/>
      <c r="G60" s="56">
        <v>72</v>
      </c>
      <c r="H60" s="41"/>
      <c r="I60" s="41"/>
      <c r="J60" s="41"/>
      <c r="K60" s="41"/>
      <c r="L60" s="41"/>
      <c r="M60" s="41">
        <v>72</v>
      </c>
      <c r="N60" s="48"/>
      <c r="O60" s="49"/>
      <c r="P60" s="49"/>
      <c r="Q60" s="52"/>
      <c r="S60" s="20"/>
      <c r="T60" s="20"/>
      <c r="U60" s="20"/>
      <c r="V60" s="20"/>
      <c r="W60" s="20"/>
      <c r="X60" s="20"/>
      <c r="Y60" s="20"/>
    </row>
    <row r="61" spans="1:25" ht="15.75" thickBot="1">
      <c r="A61" s="81"/>
      <c r="B61" s="80"/>
      <c r="C61" s="80"/>
      <c r="D61" s="80"/>
      <c r="E61" s="80"/>
      <c r="F61" s="80"/>
      <c r="G61" s="30"/>
      <c r="H61" s="58"/>
      <c r="I61" s="58"/>
      <c r="J61" s="58"/>
      <c r="K61" s="58"/>
      <c r="L61" s="58"/>
      <c r="M61" s="58"/>
      <c r="N61" s="82"/>
      <c r="O61" s="83"/>
      <c r="P61" s="83"/>
      <c r="Q61" s="84"/>
      <c r="S61" s="20"/>
      <c r="T61" s="20"/>
      <c r="U61" s="20"/>
      <c r="V61" s="20"/>
      <c r="W61" s="20"/>
      <c r="X61" s="20"/>
      <c r="Y61" s="20"/>
    </row>
    <row r="62" spans="1:25" ht="15.75" thickBot="1">
      <c r="A62" s="98" t="s">
        <v>28</v>
      </c>
      <c r="B62" s="99"/>
      <c r="C62" s="59"/>
      <c r="D62" s="59"/>
      <c r="E62" s="59"/>
      <c r="F62" s="59"/>
      <c r="G62" s="30">
        <f>SUM(G6,G48,G60)</f>
        <v>3240</v>
      </c>
      <c r="H62" s="30">
        <f t="shared" ref="H62:M62" si="19">SUM(H6,H48,H60)</f>
        <v>1836</v>
      </c>
      <c r="I62" s="30">
        <f t="shared" si="19"/>
        <v>936</v>
      </c>
      <c r="J62" s="30">
        <f t="shared" si="19"/>
        <v>1044</v>
      </c>
      <c r="K62" s="30">
        <f t="shared" si="19"/>
        <v>792</v>
      </c>
      <c r="L62" s="30">
        <f t="shared" si="19"/>
        <v>288</v>
      </c>
      <c r="M62" s="30">
        <f t="shared" si="19"/>
        <v>180</v>
      </c>
      <c r="N62" s="85">
        <f>SUM(N8:N61)</f>
        <v>612</v>
      </c>
      <c r="O62" s="86">
        <f>SUM(O8:O61)</f>
        <v>828</v>
      </c>
      <c r="P62" s="86">
        <f>SUM(P8:P61)</f>
        <v>576</v>
      </c>
      <c r="Q62" s="87">
        <f>SUM(Q8:Q61)</f>
        <v>756</v>
      </c>
      <c r="S62" s="20"/>
      <c r="T62" s="20"/>
      <c r="U62" s="20"/>
      <c r="V62" s="20"/>
      <c r="W62" s="20"/>
      <c r="X62" s="20"/>
      <c r="Y62" s="20"/>
    </row>
    <row r="63" spans="1:25">
      <c r="S63" s="20"/>
      <c r="T63" s="20"/>
      <c r="U63" s="27"/>
      <c r="V63" s="20"/>
      <c r="W63" s="20"/>
      <c r="X63" s="20"/>
      <c r="Y63" s="20"/>
    </row>
    <row r="64" spans="1:25">
      <c r="S64" s="20"/>
      <c r="T64" s="20"/>
      <c r="U64" s="27"/>
      <c r="V64" s="20"/>
      <c r="W64" s="20"/>
      <c r="X64" s="20"/>
      <c r="Y64" s="20"/>
    </row>
    <row r="65" spans="19:25">
      <c r="S65" s="20"/>
      <c r="T65" s="20"/>
      <c r="U65" s="27"/>
      <c r="V65" s="20"/>
      <c r="W65" s="20"/>
      <c r="X65" s="20"/>
      <c r="Y65" s="20"/>
    </row>
    <row r="66" spans="19:25">
      <c r="S66" s="20"/>
      <c r="T66" s="20"/>
      <c r="U66" s="27"/>
      <c r="V66" s="20"/>
      <c r="W66" s="20"/>
      <c r="X66" s="20"/>
      <c r="Y66" s="20"/>
    </row>
    <row r="67" spans="19:25">
      <c r="S67" s="20"/>
      <c r="T67" s="20"/>
      <c r="U67" s="27"/>
      <c r="V67" s="20"/>
      <c r="W67" s="20"/>
      <c r="X67" s="20"/>
      <c r="Y67" s="20"/>
    </row>
    <row r="68" spans="19:25">
      <c r="S68" s="20"/>
      <c r="T68" s="20"/>
      <c r="U68" s="27"/>
      <c r="V68" s="20"/>
      <c r="W68" s="20"/>
      <c r="X68" s="20"/>
      <c r="Y68" s="20"/>
    </row>
    <row r="69" spans="19:25">
      <c r="S69" s="20"/>
      <c r="T69" s="20"/>
      <c r="U69" s="27"/>
      <c r="V69" s="20"/>
      <c r="W69" s="20"/>
      <c r="X69" s="20"/>
      <c r="Y69" s="20"/>
    </row>
    <row r="70" spans="19:25">
      <c r="S70" s="20"/>
      <c r="T70" s="20"/>
      <c r="U70" s="27"/>
      <c r="V70" s="20"/>
      <c r="W70" s="20"/>
      <c r="X70" s="20"/>
      <c r="Y70" s="20"/>
    </row>
    <row r="71" spans="19:25">
      <c r="S71" s="23"/>
      <c r="T71" s="20"/>
      <c r="U71" s="27"/>
      <c r="V71" s="20"/>
      <c r="W71" s="20"/>
      <c r="X71" s="20"/>
      <c r="Y71" s="20"/>
    </row>
    <row r="72" spans="19:25">
      <c r="S72" s="20"/>
      <c r="T72" s="20"/>
      <c r="U72" s="28"/>
      <c r="V72" s="20"/>
      <c r="W72" s="20"/>
      <c r="X72" s="20"/>
      <c r="Y72" s="20"/>
    </row>
    <row r="73" spans="19:25">
      <c r="S73" s="20"/>
      <c r="T73" s="20"/>
      <c r="U73" s="20"/>
      <c r="V73" s="20"/>
      <c r="W73" s="20"/>
      <c r="X73" s="20"/>
      <c r="Y73" s="20"/>
    </row>
    <row r="74" spans="19:25">
      <c r="S74" s="20"/>
      <c r="T74" s="20"/>
      <c r="U74" s="20"/>
      <c r="V74" s="20"/>
      <c r="W74" s="20"/>
      <c r="X74" s="20"/>
      <c r="Y74" s="20"/>
    </row>
    <row r="75" spans="19:25">
      <c r="S75" s="20"/>
      <c r="T75" s="20"/>
      <c r="U75" s="20"/>
      <c r="V75" s="20"/>
      <c r="W75" s="20"/>
      <c r="X75" s="20"/>
      <c r="Y75" s="20"/>
    </row>
    <row r="76" spans="19:25">
      <c r="S76" s="20"/>
      <c r="T76" s="20"/>
      <c r="U76" s="20"/>
      <c r="V76" s="20"/>
      <c r="W76" s="20"/>
      <c r="X76" s="20"/>
      <c r="Y76" s="20"/>
    </row>
  </sheetData>
  <sheetProtection insertRows="0" deleteRows="0"/>
  <mergeCells count="17">
    <mergeCell ref="P3:Q3"/>
    <mergeCell ref="C5:F5"/>
    <mergeCell ref="A2:A4"/>
    <mergeCell ref="B2:B4"/>
    <mergeCell ref="G2:G4"/>
    <mergeCell ref="H2:H4"/>
    <mergeCell ref="I2:M2"/>
    <mergeCell ref="N2:Q2"/>
    <mergeCell ref="C2:F3"/>
    <mergeCell ref="I3:I4"/>
    <mergeCell ref="J3:J4"/>
    <mergeCell ref="K3:K4"/>
    <mergeCell ref="L3:L4"/>
    <mergeCell ref="M3:M4"/>
    <mergeCell ref="A6:B6"/>
    <mergeCell ref="A62:B62"/>
    <mergeCell ref="N3:O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Soloviev</dc:creator>
  <cp:lastModifiedBy>user</cp:lastModifiedBy>
  <cp:lastPrinted>2023-10-20T13:08:14Z</cp:lastPrinted>
  <dcterms:created xsi:type="dcterms:W3CDTF">2022-11-02T06:48:06Z</dcterms:created>
  <dcterms:modified xsi:type="dcterms:W3CDTF">2024-06-21T11:08:43Z</dcterms:modified>
</cp:coreProperties>
</file>